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4"/>
  </bookViews>
  <sheets>
    <sheet name="1кв" sheetId="26" r:id="rId1"/>
    <sheet name="2кв" sheetId="27" r:id="rId2"/>
    <sheet name="3кв" sheetId="28" r:id="rId3"/>
    <sheet name="4кв" sheetId="29" r:id="rId4"/>
    <sheet name="отчет" sheetId="30" r:id="rId5"/>
  </sheets>
  <definedNames>
    <definedName name="_xlnm.Print_Area" localSheetId="0">'1кв'!$A$1:$E$51</definedName>
    <definedName name="_xlnm.Print_Area" localSheetId="1">'2кв'!$A$1:$E$51</definedName>
    <definedName name="_xlnm.Print_Area" localSheetId="2">'3кв'!$A$1:$E$52</definedName>
    <definedName name="_xlnm.Print_Area" localSheetId="3">'4кв'!$A$1:$E$54</definedName>
  </definedNames>
  <calcPr calcId="152511"/>
</workbook>
</file>

<file path=xl/calcChain.xml><?xml version="1.0" encoding="utf-8"?>
<calcChain xmlns="http://schemas.openxmlformats.org/spreadsheetml/2006/main">
  <c r="C15" i="30" l="1"/>
  <c r="C14" i="30"/>
  <c r="C19" i="30"/>
  <c r="C16" i="30"/>
  <c r="C13" i="30"/>
  <c r="C12" i="30"/>
  <c r="C9" i="30"/>
  <c r="C8" i="30"/>
  <c r="C6" i="30"/>
  <c r="B47" i="29"/>
  <c r="E30" i="29"/>
  <c r="E25" i="29"/>
  <c r="E28" i="29"/>
  <c r="C27" i="30"/>
  <c r="C17" i="30"/>
  <c r="E27" i="29"/>
  <c r="E23" i="29"/>
  <c r="E22" i="29"/>
  <c r="C10" i="30" l="1"/>
  <c r="C21" i="30"/>
  <c r="C22" i="30" s="1"/>
  <c r="B51" i="29"/>
  <c r="B52" i="29" s="1"/>
  <c r="E26" i="28"/>
  <c r="E28" i="28"/>
  <c r="B45" i="28" l="1"/>
  <c r="B48" i="28"/>
  <c r="E23" i="28"/>
  <c r="E22" i="28"/>
  <c r="B49" i="28" s="1"/>
  <c r="B50" i="28" l="1"/>
  <c r="B44" i="27"/>
  <c r="B47" i="27"/>
  <c r="E25" i="27"/>
  <c r="E23" i="27"/>
  <c r="E22" i="27"/>
  <c r="E27" i="27" l="1"/>
  <c r="B48" i="27" s="1"/>
  <c r="B49" i="27" s="1"/>
  <c r="E25" i="26"/>
  <c r="B47" i="26" l="1"/>
  <c r="E23" i="26"/>
  <c r="E27" i="26" s="1"/>
  <c r="B48" i="26" s="1"/>
  <c r="E22" i="26"/>
  <c r="B49" i="26" l="1"/>
</calcChain>
</file>

<file path=xl/sharedStrings.xml><?xml version="1.0" encoding="utf-8"?>
<sst xmlns="http://schemas.openxmlformats.org/spreadsheetml/2006/main" count="273" uniqueCount="105">
  <si>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</si>
  <si>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</si>
  <si>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</si>
  <si>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</si>
  <si>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</si>
  <si>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</si>
  <si>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</si>
  <si>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</si>
  <si>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</si>
  <si>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</si>
  <si>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</si>
  <si>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</si>
  <si>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</si>
  <si>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</si>
  <si>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</si>
  <si>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</si>
  <si>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</si>
  <si>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</si>
  <si>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</si>
  <si>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</si>
  <si>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</si>
  <si>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</si>
  <si>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</si>
  <si>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</si>
  <si>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</si>
  <si>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23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</si>
  <si>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Быченко Павла Николаевича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</si>
  <si>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№48 от 01.11.2013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</si>
  <si>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№48  от   01.11.2013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</si>
  <si>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</si>
  <si>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</si>
  <si>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</si>
  <si>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</si>
  <si>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</si>
  <si>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МКД  Быченко П.Н.</t>
  </si>
  <si>
    <t xml:space="preserve">определена приложением № 9 к договору 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</si>
  <si>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</si>
  <si>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</si>
  <si>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</si>
  <si>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</si>
  <si>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Общая площадь квартир - 794м2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</si>
  <si>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</si>
  <si>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</si>
  <si>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</t>
  </si>
  <si>
    <t>ч/ч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</si>
  <si>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</si>
  <si>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</si>
  <si>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интернет Ростелеком</t>
  </si>
  <si>
    <t>Предъявлено населению 46640,67</t>
  </si>
  <si>
    <t>за 1 квартал 2024 года</t>
  </si>
  <si>
    <t>31.03.2024 г.</t>
  </si>
  <si>
    <t>март</t>
  </si>
  <si>
    <t>Ремонт освещения в подвале,  в коридоре 2п.1эт.(кв.8)</t>
  </si>
  <si>
    <t xml:space="preserve">           2. Всего за период с "01" 01 2024 г. по "31" 03 2024 г. выполнено работ (оказано услуг) на общую сумму пятьдесят две тысячи сто восемьдесят семь рублей 31 копейка.</t>
  </si>
  <si>
    <t>за 2 квартал 2024 года</t>
  </si>
  <si>
    <t>30.06.2024 г.</t>
  </si>
  <si>
    <t>2 квартал</t>
  </si>
  <si>
    <t>Штукатурка, побелка потолка (кв.6)</t>
  </si>
  <si>
    <t>июнь</t>
  </si>
  <si>
    <t xml:space="preserve">           2. Всего за период с "01" 04 2024 г. по "30" 06 2024 г. выполнено работ (оказано услуг) на общую сумму пятьдесят тысяч семьсот шестьдесят один рубль 72 копейки.</t>
  </si>
  <si>
    <t>за 3 квартал 2024 года</t>
  </si>
  <si>
    <t>30.09.2024 г.</t>
  </si>
  <si>
    <t>3 квартал</t>
  </si>
  <si>
    <t>Опиловка дерева (кв.8)</t>
  </si>
  <si>
    <t>ибль</t>
  </si>
  <si>
    <t>Услуги по дератизации и дезинфекции</t>
  </si>
  <si>
    <t xml:space="preserve">По заявке собственников </t>
  </si>
  <si>
    <t xml:space="preserve">           2. Всего за период с "01" 07 2024 г. по "30" 09 2024 г. выполнено работ (оказано услуг) на общую сумму пятьдесят две тысячи девяносто рублей 41 копейка.</t>
  </si>
  <si>
    <t>Предъявлено населению 50999,91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</si>
  <si>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</si>
  <si>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</si>
  <si>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</si>
  <si>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</si>
  <si>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</si>
  <si>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</si>
  <si>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</si>
  <si>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</si>
  <si>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</si>
  <si>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</si>
  <si>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</si>
  <si>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</si>
  <si>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</si>
  <si>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</si>
  <si>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</si>
  <si>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</si>
  <si>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</si>
  <si>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</si>
  <si>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</si>
  <si>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</si>
  <si>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 год.</t>
  </si>
  <si>
    <t>Предложение по структуре тарифа на 2025  год.</t>
  </si>
  <si>
    <t>_____________________________________________</t>
  </si>
  <si>
    <t>по ж.д. ул. Свердлова, д. 23</t>
  </si>
  <si>
    <t>за 4 квартал 2024 года</t>
  </si>
  <si>
    <t>31.12.2024 г.</t>
  </si>
  <si>
    <t>4 квартал</t>
  </si>
  <si>
    <t>Укладка асфальта (кв.8)</t>
  </si>
  <si>
    <t>Опиловка деревьев</t>
  </si>
  <si>
    <t>октябрь</t>
  </si>
  <si>
    <t>декабрь</t>
  </si>
  <si>
    <t>Поверка ОДПУ ХВС</t>
  </si>
  <si>
    <t xml:space="preserve">           2. Всего за период с "01" 10 2024 г. по "31" 12 2024 г. выполнено работ (оказано услуг) на общую сумму шестьдесят семь тысяч тридцать три рубля 81 копейка.</t>
  </si>
  <si>
    <t>Начислено всего 195 281,16</t>
  </si>
  <si>
    <t>Непредвиденные работы 48,5 ч/ч</t>
  </si>
  <si>
    <t xml:space="preserve">   * Поверка ОДПУ ХВС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</si>
</sst>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4" fillId="0" borderId="0" xfId="0" applyNumberFormat="1" applyFont="1"/>
    <xf numFmtId="0" fontId="4" fillId="0" borderId="0" xfId="0" applyFont="1" applyAlignment="1"/>
    <xf numFmtId="0" fontId="4" fillId="0" borderId="1" xfId="0" applyFont="1" applyBorder="1" applyAlignment="1">
      <alignment wrapText="1"/>
    </xf>
    <xf numFmtId="2" fontId="4" fillId="0" borderId="0" xfId="0" applyNumberFormat="1" applyFont="1"/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164" fontId="7" fillId="0" borderId="0" xfId="1" applyNumberFormat="1" applyFont="1" applyAlignment="1">
      <alignment wrapText="1"/>
    </xf>
    <xf numFmtId="164" fontId="4" fillId="0" borderId="0" xfId="1" applyNumberFormat="1" applyFont="1" applyAlignment="1">
      <alignment wrapText="1"/>
    </xf>
    <xf numFmtId="0" fontId="11" fillId="0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/>
    <xf numFmtId="0" fontId="17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0" fontId="3" fillId="0" borderId="1" xfId="0" applyFont="1" applyBorder="1" applyAlignment="1">
      <alignment wrapText="1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16" fillId="0" borderId="0" xfId="0" applyNumberFormat="1" applyFont="1"/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19" zoomScaleSheetLayoutView="100" workbookViewId="0">
      <selection activeCell="B47" sqref="B47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3.140625" style="2" bestFit="1" customWidth="1"/>
    <col min="5" max="5" width="14.42578125" style="2" customWidth="1"/>
    <col min="6" max="6" width="9.4257812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33.75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51" t="s">
        <v>49</v>
      </c>
      <c r="B3" s="51"/>
      <c r="C3" s="51"/>
      <c r="D3" s="51"/>
      <c r="E3" s="51"/>
    </row>
    <row r="4" spans="1:5" s="1" customFormat="1" ht="15.75" x14ac:dyDescent="0.25">
      <c r="A4" s="18" t="s">
        <v>13</v>
      </c>
      <c r="B4" s="19"/>
      <c r="C4" s="19"/>
      <c r="D4" s="27"/>
      <c r="E4" s="26" t="s">
        <v>50</v>
      </c>
    </row>
    <row r="5" spans="1:5" x14ac:dyDescent="0.25">
      <c r="A5" s="25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52" t="s">
        <v>25</v>
      </c>
      <c r="B7" s="52"/>
      <c r="C7" s="52"/>
      <c r="D7" s="52"/>
      <c r="E7" s="52"/>
    </row>
    <row r="8" spans="1:5" x14ac:dyDescent="0.25">
      <c r="A8" s="44" t="s">
        <v>1</v>
      </c>
      <c r="B8" s="44"/>
      <c r="C8" s="44"/>
      <c r="D8" s="44"/>
      <c r="E8" s="44"/>
    </row>
    <row r="9" spans="1:5" ht="24" customHeight="1" x14ac:dyDescent="0.25">
      <c r="A9" s="41" t="s">
        <v>26</v>
      </c>
      <c r="B9" s="41"/>
      <c r="C9" s="41"/>
      <c r="D9" s="41"/>
      <c r="E9" s="41"/>
    </row>
    <row r="10" spans="1:5" ht="25.5" customHeight="1" x14ac:dyDescent="0.25">
      <c r="A10" s="45" t="s">
        <v>14</v>
      </c>
      <c r="B10" s="46"/>
      <c r="C10" s="46"/>
      <c r="D10" s="46"/>
      <c r="E10" s="46"/>
    </row>
    <row r="11" spans="1:5" ht="34.5" customHeight="1" x14ac:dyDescent="0.25">
      <c r="A11" s="41" t="s">
        <v>27</v>
      </c>
      <c r="B11" s="41"/>
      <c r="C11" s="41"/>
      <c r="D11" s="41"/>
      <c r="E11" s="41"/>
    </row>
    <row r="12" spans="1:5" x14ac:dyDescent="0.25">
      <c r="A12" s="44" t="s">
        <v>15</v>
      </c>
      <c r="B12" s="47"/>
      <c r="C12" s="47"/>
      <c r="D12" s="47"/>
      <c r="E12" s="47"/>
    </row>
    <row r="13" spans="1:5" x14ac:dyDescent="0.25">
      <c r="A13" s="41" t="s">
        <v>22</v>
      </c>
      <c r="B13" s="41"/>
      <c r="C13" s="41"/>
      <c r="D13" s="41"/>
      <c r="E13" s="41"/>
    </row>
    <row r="14" spans="1:5" x14ac:dyDescent="0.25">
      <c r="A14" s="44" t="s">
        <v>2</v>
      </c>
      <c r="B14" s="47"/>
      <c r="C14" s="47"/>
      <c r="D14" s="47"/>
      <c r="E14" s="47"/>
    </row>
    <row r="15" spans="1:5" ht="21" customHeight="1" x14ac:dyDescent="0.25">
      <c r="A15" s="41" t="s">
        <v>45</v>
      </c>
      <c r="B15" s="41"/>
      <c r="C15" s="41"/>
      <c r="D15" s="41"/>
      <c r="E15" s="41"/>
    </row>
    <row r="16" spans="1:5" x14ac:dyDescent="0.25">
      <c r="A16" s="44" t="s">
        <v>16</v>
      </c>
      <c r="B16" s="47"/>
      <c r="C16" s="47"/>
      <c r="D16" s="47"/>
      <c r="E16" s="47"/>
    </row>
    <row r="17" spans="1:7" ht="31.5" customHeight="1" x14ac:dyDescent="0.25">
      <c r="A17" s="41" t="s">
        <v>17</v>
      </c>
      <c r="B17" s="41"/>
      <c r="C17" s="41"/>
      <c r="D17" s="41"/>
      <c r="E17" s="41"/>
    </row>
    <row r="18" spans="1:7" ht="59.25" customHeight="1" x14ac:dyDescent="0.25">
      <c r="A18" s="41" t="s">
        <v>28</v>
      </c>
      <c r="B18" s="41"/>
      <c r="C18" s="41"/>
      <c r="D18" s="41"/>
      <c r="E18" s="41"/>
    </row>
    <row r="19" spans="1:7" ht="32.25" customHeight="1" x14ac:dyDescent="0.25">
      <c r="A19" s="39" t="s">
        <v>29</v>
      </c>
      <c r="B19" s="39"/>
      <c r="C19" s="39"/>
      <c r="D19" s="39"/>
      <c r="E19" s="39"/>
    </row>
    <row r="20" spans="1:7" x14ac:dyDescent="0.25">
      <c r="A20" s="39"/>
      <c r="B20" s="39"/>
      <c r="C20" s="39"/>
      <c r="D20" s="39"/>
      <c r="E20" s="39"/>
      <c r="F20" s="2">
        <v>794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6" t="s">
        <v>43</v>
      </c>
      <c r="B22" s="8" t="s">
        <v>35</v>
      </c>
      <c r="C22" s="3" t="s">
        <v>4</v>
      </c>
      <c r="D22" s="3">
        <v>14.96</v>
      </c>
      <c r="E22" s="7">
        <f>D22*F20*G20</f>
        <v>35634.720000000001</v>
      </c>
    </row>
    <row r="23" spans="1:7" x14ac:dyDescent="0.25">
      <c r="A23" s="6" t="s">
        <v>41</v>
      </c>
      <c r="B23" s="8" t="s">
        <v>23</v>
      </c>
      <c r="C23" s="3" t="s">
        <v>4</v>
      </c>
      <c r="D23" s="3">
        <v>4.3600000000000003</v>
      </c>
      <c r="E23" s="7">
        <f>D23*F20*G20</f>
        <v>10385.52</v>
      </c>
    </row>
    <row r="24" spans="1:7" x14ac:dyDescent="0.25">
      <c r="A24" s="6" t="s">
        <v>30</v>
      </c>
      <c r="B24" s="8" t="s">
        <v>31</v>
      </c>
      <c r="C24" s="3" t="s">
        <v>32</v>
      </c>
      <c r="D24" s="3"/>
      <c r="E24" s="7">
        <v>3826.44</v>
      </c>
    </row>
    <row r="25" spans="1:7" ht="30" x14ac:dyDescent="0.25">
      <c r="A25" s="6" t="s">
        <v>52</v>
      </c>
      <c r="B25" s="8" t="s">
        <v>51</v>
      </c>
      <c r="C25" s="3" t="s">
        <v>44</v>
      </c>
      <c r="D25" s="3">
        <v>9</v>
      </c>
      <c r="E25" s="7">
        <f>D25*260.07</f>
        <v>2340.63</v>
      </c>
    </row>
    <row r="26" spans="1:7" x14ac:dyDescent="0.25">
      <c r="A26" s="22"/>
      <c r="B26" s="8"/>
      <c r="C26" s="3"/>
      <c r="D26" s="3"/>
      <c r="E26" s="7"/>
    </row>
    <row r="27" spans="1:7" s="13" customFormat="1" ht="14.25" x14ac:dyDescent="0.2">
      <c r="A27" s="9" t="s">
        <v>24</v>
      </c>
      <c r="B27" s="10"/>
      <c r="C27" s="11"/>
      <c r="D27" s="11"/>
      <c r="E27" s="12">
        <f>SUM(E22:E26)</f>
        <v>52187.310000000005</v>
      </c>
    </row>
    <row r="29" spans="1:7" ht="45.75" customHeight="1" x14ac:dyDescent="0.25">
      <c r="A29" s="40" t="s">
        <v>53</v>
      </c>
      <c r="B29" s="40"/>
      <c r="C29" s="40"/>
      <c r="D29" s="40"/>
      <c r="E29" s="40"/>
    </row>
    <row r="30" spans="1:7" ht="33" customHeight="1" x14ac:dyDescent="0.25">
      <c r="A30" s="41" t="s">
        <v>21</v>
      </c>
      <c r="B30" s="41"/>
      <c r="C30" s="41"/>
      <c r="D30" s="41"/>
      <c r="E30" s="41"/>
    </row>
    <row r="31" spans="1:7" x14ac:dyDescent="0.25">
      <c r="A31" s="41" t="s">
        <v>20</v>
      </c>
      <c r="B31" s="41"/>
      <c r="C31" s="41"/>
      <c r="D31" s="41"/>
      <c r="E31" s="41"/>
    </row>
    <row r="32" spans="1:7" ht="31.5" customHeight="1" x14ac:dyDescent="0.25">
      <c r="A32" s="41" t="s">
        <v>33</v>
      </c>
      <c r="B32" s="41"/>
      <c r="C32" s="41"/>
      <c r="D32" s="41"/>
      <c r="E32" s="41"/>
    </row>
    <row r="33" spans="1:6" x14ac:dyDescent="0.25">
      <c r="A33" s="41" t="s">
        <v>18</v>
      </c>
      <c r="B33" s="41"/>
      <c r="C33" s="41"/>
      <c r="D33" s="41"/>
      <c r="E33" s="41"/>
    </row>
    <row r="34" spans="1:6" x14ac:dyDescent="0.25">
      <c r="A34" s="42" t="s">
        <v>5</v>
      </c>
      <c r="B34" s="42"/>
      <c r="C34" s="42"/>
      <c r="D34" s="42"/>
      <c r="E34" s="42"/>
    </row>
    <row r="35" spans="1:6" x14ac:dyDescent="0.25">
      <c r="A35" s="41" t="s">
        <v>18</v>
      </c>
      <c r="B35" s="41"/>
      <c r="C35" s="41"/>
      <c r="D35" s="41"/>
      <c r="E35" s="41"/>
    </row>
    <row r="36" spans="1:6" x14ac:dyDescent="0.25">
      <c r="A36" s="43" t="s">
        <v>46</v>
      </c>
      <c r="B36" s="43"/>
      <c r="C36" s="43"/>
      <c r="D36" s="43"/>
      <c r="E36" s="43"/>
    </row>
    <row r="37" spans="1:6" x14ac:dyDescent="0.25">
      <c r="B37" s="38" t="s">
        <v>19</v>
      </c>
      <c r="C37" s="38"/>
      <c r="D37" s="38"/>
      <c r="E37" s="5" t="s">
        <v>6</v>
      </c>
    </row>
    <row r="38" spans="1:6" x14ac:dyDescent="0.25">
      <c r="A38" s="24"/>
      <c r="B38" s="24"/>
      <c r="C38" s="24"/>
      <c r="D38" s="24"/>
      <c r="E38" s="24"/>
    </row>
    <row r="39" spans="1:6" x14ac:dyDescent="0.25">
      <c r="A39" s="43" t="s">
        <v>34</v>
      </c>
      <c r="B39" s="43"/>
      <c r="C39" s="43"/>
      <c r="D39" s="43"/>
      <c r="E39" s="43"/>
    </row>
    <row r="40" spans="1:6" x14ac:dyDescent="0.25">
      <c r="B40" s="38" t="s">
        <v>19</v>
      </c>
      <c r="C40" s="38"/>
      <c r="D40" s="38"/>
      <c r="E40" s="5" t="s">
        <v>6</v>
      </c>
    </row>
    <row r="42" spans="1:6" x14ac:dyDescent="0.25">
      <c r="A42" s="2" t="s">
        <v>40</v>
      </c>
    </row>
    <row r="43" spans="1:6" x14ac:dyDescent="0.25">
      <c r="A43" s="13" t="s">
        <v>36</v>
      </c>
    </row>
    <row r="44" spans="1:6" x14ac:dyDescent="0.25">
      <c r="A44" s="2" t="s">
        <v>42</v>
      </c>
      <c r="B44" s="20">
        <v>-82275.06</v>
      </c>
    </row>
    <row r="45" spans="1:6" x14ac:dyDescent="0.25">
      <c r="A45" s="15" t="s">
        <v>48</v>
      </c>
      <c r="B45" s="21"/>
    </row>
    <row r="46" spans="1:6" x14ac:dyDescent="0.25">
      <c r="A46" s="2" t="s">
        <v>38</v>
      </c>
      <c r="B46" s="21">
        <v>39568.480000000003</v>
      </c>
    </row>
    <row r="47" spans="1:6" x14ac:dyDescent="0.25">
      <c r="A47" s="2" t="s">
        <v>47</v>
      </c>
      <c r="B47" s="21">
        <f>350*3</f>
        <v>1050</v>
      </c>
    </row>
    <row r="48" spans="1:6" ht="30" x14ac:dyDescent="0.25">
      <c r="A48" s="23" t="s">
        <v>39</v>
      </c>
      <c r="B48" s="21">
        <f>E27</f>
        <v>52187.310000000005</v>
      </c>
      <c r="F48" s="17"/>
    </row>
    <row r="49" spans="1:2" x14ac:dyDescent="0.25">
      <c r="A49" s="13" t="s">
        <v>37</v>
      </c>
      <c r="B49" s="20">
        <f>B44+B46+B47-B48</f>
        <v>-93843.89</v>
      </c>
    </row>
    <row r="53" spans="1:2" x14ac:dyDescent="0.25">
      <c r="B53" s="2">
        <v>-82275.06</v>
      </c>
    </row>
    <row r="54" spans="1:2" x14ac:dyDescent="0.25">
      <c r="B54" s="14"/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20" zoomScaleSheetLayoutView="100" workbookViewId="0">
      <selection activeCell="A29" sqref="A29:E29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3.140625" style="2" bestFit="1" customWidth="1"/>
    <col min="5" max="5" width="14.42578125" style="2" customWidth="1"/>
    <col min="6" max="6" width="9.4257812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33.75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51" t="s">
        <v>54</v>
      </c>
      <c r="B3" s="51"/>
      <c r="C3" s="51"/>
      <c r="D3" s="51"/>
      <c r="E3" s="51"/>
    </row>
    <row r="4" spans="1:5" s="1" customFormat="1" ht="15.75" x14ac:dyDescent="0.25">
      <c r="A4" s="18" t="s">
        <v>13</v>
      </c>
      <c r="B4" s="19"/>
      <c r="C4" s="19"/>
      <c r="D4" s="27"/>
      <c r="E4" s="26" t="s">
        <v>55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52" t="s">
        <v>25</v>
      </c>
      <c r="B7" s="52"/>
      <c r="C7" s="52"/>
      <c r="D7" s="52"/>
      <c r="E7" s="52"/>
    </row>
    <row r="8" spans="1:5" x14ac:dyDescent="0.25">
      <c r="A8" s="44" t="s">
        <v>1</v>
      </c>
      <c r="B8" s="44"/>
      <c r="C8" s="44"/>
      <c r="D8" s="44"/>
      <c r="E8" s="44"/>
    </row>
    <row r="9" spans="1:5" ht="24" customHeight="1" x14ac:dyDescent="0.25">
      <c r="A9" s="41" t="s">
        <v>26</v>
      </c>
      <c r="B9" s="41"/>
      <c r="C9" s="41"/>
      <c r="D9" s="41"/>
      <c r="E9" s="41"/>
    </row>
    <row r="10" spans="1:5" ht="25.5" customHeight="1" x14ac:dyDescent="0.25">
      <c r="A10" s="45" t="s">
        <v>14</v>
      </c>
      <c r="B10" s="46"/>
      <c r="C10" s="46"/>
      <c r="D10" s="46"/>
      <c r="E10" s="46"/>
    </row>
    <row r="11" spans="1:5" ht="34.5" customHeight="1" x14ac:dyDescent="0.25">
      <c r="A11" s="41" t="s">
        <v>27</v>
      </c>
      <c r="B11" s="41"/>
      <c r="C11" s="41"/>
      <c r="D11" s="41"/>
      <c r="E11" s="41"/>
    </row>
    <row r="12" spans="1:5" x14ac:dyDescent="0.25">
      <c r="A12" s="44" t="s">
        <v>15</v>
      </c>
      <c r="B12" s="47"/>
      <c r="C12" s="47"/>
      <c r="D12" s="47"/>
      <c r="E12" s="47"/>
    </row>
    <row r="13" spans="1:5" x14ac:dyDescent="0.25">
      <c r="A13" s="41" t="s">
        <v>22</v>
      </c>
      <c r="B13" s="41"/>
      <c r="C13" s="41"/>
      <c r="D13" s="41"/>
      <c r="E13" s="41"/>
    </row>
    <row r="14" spans="1:5" x14ac:dyDescent="0.25">
      <c r="A14" s="44" t="s">
        <v>2</v>
      </c>
      <c r="B14" s="47"/>
      <c r="C14" s="47"/>
      <c r="D14" s="47"/>
      <c r="E14" s="47"/>
    </row>
    <row r="15" spans="1:5" ht="21" customHeight="1" x14ac:dyDescent="0.25">
      <c r="A15" s="41" t="s">
        <v>45</v>
      </c>
      <c r="B15" s="41"/>
      <c r="C15" s="41"/>
      <c r="D15" s="41"/>
      <c r="E15" s="41"/>
    </row>
    <row r="16" spans="1:5" x14ac:dyDescent="0.25">
      <c r="A16" s="44" t="s">
        <v>16</v>
      </c>
      <c r="B16" s="47"/>
      <c r="C16" s="47"/>
      <c r="D16" s="47"/>
      <c r="E16" s="47"/>
    </row>
    <row r="17" spans="1:7" ht="31.5" customHeight="1" x14ac:dyDescent="0.25">
      <c r="A17" s="41" t="s">
        <v>17</v>
      </c>
      <c r="B17" s="41"/>
      <c r="C17" s="41"/>
      <c r="D17" s="41"/>
      <c r="E17" s="41"/>
    </row>
    <row r="18" spans="1:7" ht="59.25" customHeight="1" x14ac:dyDescent="0.25">
      <c r="A18" s="41" t="s">
        <v>28</v>
      </c>
      <c r="B18" s="41"/>
      <c r="C18" s="41"/>
      <c r="D18" s="41"/>
      <c r="E18" s="41"/>
    </row>
    <row r="19" spans="1:7" ht="32.25" customHeight="1" x14ac:dyDescent="0.25">
      <c r="A19" s="39" t="s">
        <v>29</v>
      </c>
      <c r="B19" s="39"/>
      <c r="C19" s="39"/>
      <c r="D19" s="39"/>
      <c r="E19" s="39"/>
    </row>
    <row r="20" spans="1:7" x14ac:dyDescent="0.25">
      <c r="A20" s="39"/>
      <c r="B20" s="39"/>
      <c r="C20" s="39"/>
      <c r="D20" s="39"/>
      <c r="E20" s="39"/>
      <c r="F20" s="2">
        <v>794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6" t="s">
        <v>43</v>
      </c>
      <c r="B22" s="8" t="s">
        <v>35</v>
      </c>
      <c r="C22" s="3" t="s">
        <v>4</v>
      </c>
      <c r="D22" s="3">
        <v>14.96</v>
      </c>
      <c r="E22" s="7">
        <f>D22*F20*G20</f>
        <v>35634.720000000001</v>
      </c>
    </row>
    <row r="23" spans="1:7" x14ac:dyDescent="0.25">
      <c r="A23" s="6" t="s">
        <v>41</v>
      </c>
      <c r="B23" s="8" t="s">
        <v>23</v>
      </c>
      <c r="C23" s="3" t="s">
        <v>4</v>
      </c>
      <c r="D23" s="3">
        <v>4.3600000000000003</v>
      </c>
      <c r="E23" s="7">
        <f>D23*F20*G20</f>
        <v>10385.52</v>
      </c>
    </row>
    <row r="24" spans="1:7" x14ac:dyDescent="0.25">
      <c r="A24" s="6" t="s">
        <v>30</v>
      </c>
      <c r="B24" s="8" t="s">
        <v>56</v>
      </c>
      <c r="C24" s="3" t="s">
        <v>32</v>
      </c>
      <c r="D24" s="3"/>
      <c r="E24" s="7">
        <v>580.36</v>
      </c>
    </row>
    <row r="25" spans="1:7" x14ac:dyDescent="0.25">
      <c r="A25" s="6" t="s">
        <v>57</v>
      </c>
      <c r="B25" s="8" t="s">
        <v>58</v>
      </c>
      <c r="C25" s="3" t="s">
        <v>44</v>
      </c>
      <c r="D25" s="3">
        <v>16</v>
      </c>
      <c r="E25" s="7">
        <f>D25*260.07</f>
        <v>4161.12</v>
      </c>
    </row>
    <row r="26" spans="1:7" x14ac:dyDescent="0.25">
      <c r="A26" s="22"/>
      <c r="B26" s="8"/>
      <c r="C26" s="3"/>
      <c r="D26" s="3"/>
      <c r="E26" s="7"/>
    </row>
    <row r="27" spans="1:7" s="13" customFormat="1" ht="14.25" x14ac:dyDescent="0.2">
      <c r="A27" s="9" t="s">
        <v>24</v>
      </c>
      <c r="B27" s="10"/>
      <c r="C27" s="11"/>
      <c r="D27" s="11"/>
      <c r="E27" s="12">
        <f>SUM(E22:E26)</f>
        <v>50761.720000000008</v>
      </c>
    </row>
    <row r="29" spans="1:7" ht="45.75" customHeight="1" x14ac:dyDescent="0.25">
      <c r="A29" s="40" t="s">
        <v>59</v>
      </c>
      <c r="B29" s="40"/>
      <c r="C29" s="40"/>
      <c r="D29" s="40"/>
      <c r="E29" s="40"/>
    </row>
    <row r="30" spans="1:7" ht="33" customHeight="1" x14ac:dyDescent="0.25">
      <c r="A30" s="41" t="s">
        <v>21</v>
      </c>
      <c r="B30" s="41"/>
      <c r="C30" s="41"/>
      <c r="D30" s="41"/>
      <c r="E30" s="41"/>
    </row>
    <row r="31" spans="1:7" x14ac:dyDescent="0.25">
      <c r="A31" s="41" t="s">
        <v>20</v>
      </c>
      <c r="B31" s="41"/>
      <c r="C31" s="41"/>
      <c r="D31" s="41"/>
      <c r="E31" s="41"/>
    </row>
    <row r="32" spans="1:7" ht="31.5" customHeight="1" x14ac:dyDescent="0.25">
      <c r="A32" s="41" t="s">
        <v>33</v>
      </c>
      <c r="B32" s="41"/>
      <c r="C32" s="41"/>
      <c r="D32" s="41"/>
      <c r="E32" s="41"/>
    </row>
    <row r="33" spans="1:6" x14ac:dyDescent="0.25">
      <c r="A33" s="41" t="s">
        <v>18</v>
      </c>
      <c r="B33" s="41"/>
      <c r="C33" s="41"/>
      <c r="D33" s="41"/>
      <c r="E33" s="41"/>
    </row>
    <row r="34" spans="1:6" x14ac:dyDescent="0.25">
      <c r="A34" s="42" t="s">
        <v>5</v>
      </c>
      <c r="B34" s="42"/>
      <c r="C34" s="42"/>
      <c r="D34" s="42"/>
      <c r="E34" s="42"/>
    </row>
    <row r="35" spans="1:6" x14ac:dyDescent="0.25">
      <c r="A35" s="41" t="s">
        <v>18</v>
      </c>
      <c r="B35" s="41"/>
      <c r="C35" s="41"/>
      <c r="D35" s="41"/>
      <c r="E35" s="41"/>
    </row>
    <row r="36" spans="1:6" x14ac:dyDescent="0.25">
      <c r="A36" s="43" t="s">
        <v>46</v>
      </c>
      <c r="B36" s="43"/>
      <c r="C36" s="43"/>
      <c r="D36" s="43"/>
      <c r="E36" s="43"/>
    </row>
    <row r="37" spans="1:6" x14ac:dyDescent="0.25">
      <c r="B37" s="38" t="s">
        <v>19</v>
      </c>
      <c r="C37" s="38"/>
      <c r="D37" s="38"/>
      <c r="E37" s="5" t="s">
        <v>6</v>
      </c>
    </row>
    <row r="38" spans="1:6" x14ac:dyDescent="0.25">
      <c r="A38" s="29"/>
      <c r="B38" s="29"/>
      <c r="C38" s="29"/>
      <c r="D38" s="29"/>
      <c r="E38" s="29"/>
    </row>
    <row r="39" spans="1:6" x14ac:dyDescent="0.25">
      <c r="A39" s="43" t="s">
        <v>34</v>
      </c>
      <c r="B39" s="43"/>
      <c r="C39" s="43"/>
      <c r="D39" s="43"/>
      <c r="E39" s="43"/>
    </row>
    <row r="40" spans="1:6" x14ac:dyDescent="0.25">
      <c r="B40" s="38" t="s">
        <v>19</v>
      </c>
      <c r="C40" s="38"/>
      <c r="D40" s="38"/>
      <c r="E40" s="5" t="s">
        <v>6</v>
      </c>
    </row>
    <row r="42" spans="1:6" x14ac:dyDescent="0.25">
      <c r="A42" s="2" t="s">
        <v>40</v>
      </c>
    </row>
    <row r="43" spans="1:6" x14ac:dyDescent="0.25">
      <c r="A43" s="13" t="s">
        <v>36</v>
      </c>
    </row>
    <row r="44" spans="1:6" x14ac:dyDescent="0.25">
      <c r="A44" s="2" t="s">
        <v>42</v>
      </c>
      <c r="B44" s="20">
        <f>'1кв'!B49</f>
        <v>-93843.89</v>
      </c>
    </row>
    <row r="45" spans="1:6" x14ac:dyDescent="0.25">
      <c r="A45" s="15" t="s">
        <v>48</v>
      </c>
      <c r="B45" s="21"/>
    </row>
    <row r="46" spans="1:6" x14ac:dyDescent="0.25">
      <c r="A46" s="2" t="s">
        <v>38</v>
      </c>
      <c r="B46" s="21">
        <v>37577.47</v>
      </c>
    </row>
    <row r="47" spans="1:6" x14ac:dyDescent="0.25">
      <c r="A47" s="2" t="s">
        <v>47</v>
      </c>
      <c r="B47" s="21">
        <f>350*3</f>
        <v>1050</v>
      </c>
    </row>
    <row r="48" spans="1:6" ht="30" x14ac:dyDescent="0.25">
      <c r="A48" s="28" t="s">
        <v>39</v>
      </c>
      <c r="B48" s="21">
        <f>E27</f>
        <v>50761.720000000008</v>
      </c>
      <c r="F48" s="17"/>
    </row>
    <row r="49" spans="1:2" x14ac:dyDescent="0.25">
      <c r="A49" s="13" t="s">
        <v>37</v>
      </c>
      <c r="B49" s="20">
        <f>B44+B46+B47-B48</f>
        <v>-105978.14000000001</v>
      </c>
    </row>
    <row r="54" spans="1:2" x14ac:dyDescent="0.25">
      <c r="B54" s="14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E36"/>
    <mergeCell ref="B37:D37"/>
    <mergeCell ref="A39:E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19" zoomScaleSheetLayoutView="100" workbookViewId="0">
      <selection activeCell="A24" sqref="A24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3.140625" style="2" bestFit="1" customWidth="1"/>
    <col min="5" max="5" width="14.42578125" style="2" customWidth="1"/>
    <col min="6" max="6" width="9.4257812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33.75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51" t="s">
        <v>60</v>
      </c>
      <c r="B3" s="51"/>
      <c r="C3" s="51"/>
      <c r="D3" s="51"/>
      <c r="E3" s="51"/>
    </row>
    <row r="4" spans="1:5" s="1" customFormat="1" ht="15.75" x14ac:dyDescent="0.25">
      <c r="A4" s="18" t="s">
        <v>13</v>
      </c>
      <c r="B4" s="19"/>
      <c r="C4" s="19"/>
      <c r="D4" s="27"/>
      <c r="E4" s="26" t="s">
        <v>61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52" t="s">
        <v>25</v>
      </c>
      <c r="B7" s="52"/>
      <c r="C7" s="52"/>
      <c r="D7" s="52"/>
      <c r="E7" s="52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1" t="s">
        <v>26</v>
      </c>
      <c r="B9" s="41"/>
      <c r="C9" s="41"/>
      <c r="D9" s="41"/>
      <c r="E9" s="41"/>
    </row>
    <row r="10" spans="1:5" ht="25.5" customHeight="1" x14ac:dyDescent="0.25">
      <c r="A10" s="45" t="s">
        <v>14</v>
      </c>
      <c r="B10" s="46"/>
      <c r="C10" s="46"/>
      <c r="D10" s="46"/>
      <c r="E10" s="46"/>
    </row>
    <row r="11" spans="1:5" ht="34.5" customHeight="1" x14ac:dyDescent="0.25">
      <c r="A11" s="41" t="s">
        <v>27</v>
      </c>
      <c r="B11" s="41"/>
      <c r="C11" s="41"/>
      <c r="D11" s="41"/>
      <c r="E11" s="41"/>
    </row>
    <row r="12" spans="1:5" x14ac:dyDescent="0.25">
      <c r="A12" s="44" t="s">
        <v>15</v>
      </c>
      <c r="B12" s="47"/>
      <c r="C12" s="47"/>
      <c r="D12" s="47"/>
      <c r="E12" s="47"/>
    </row>
    <row r="13" spans="1:5" x14ac:dyDescent="0.25">
      <c r="A13" s="41" t="s">
        <v>22</v>
      </c>
      <c r="B13" s="41"/>
      <c r="C13" s="41"/>
      <c r="D13" s="41"/>
      <c r="E13" s="41"/>
    </row>
    <row r="14" spans="1:5" x14ac:dyDescent="0.25">
      <c r="A14" s="44" t="s">
        <v>2</v>
      </c>
      <c r="B14" s="47"/>
      <c r="C14" s="47"/>
      <c r="D14" s="47"/>
      <c r="E14" s="47"/>
    </row>
    <row r="15" spans="1:5" ht="21" customHeight="1" x14ac:dyDescent="0.25">
      <c r="A15" s="41" t="s">
        <v>45</v>
      </c>
      <c r="B15" s="41"/>
      <c r="C15" s="41"/>
      <c r="D15" s="41"/>
      <c r="E15" s="41"/>
    </row>
    <row r="16" spans="1:5" x14ac:dyDescent="0.25">
      <c r="A16" s="44" t="s">
        <v>16</v>
      </c>
      <c r="B16" s="47"/>
      <c r="C16" s="47"/>
      <c r="D16" s="47"/>
      <c r="E16" s="47"/>
    </row>
    <row r="17" spans="1:7" ht="31.5" customHeight="1" x14ac:dyDescent="0.25">
      <c r="A17" s="41" t="s">
        <v>17</v>
      </c>
      <c r="B17" s="41"/>
      <c r="C17" s="41"/>
      <c r="D17" s="41"/>
      <c r="E17" s="41"/>
    </row>
    <row r="18" spans="1:7" ht="59.25" customHeight="1" x14ac:dyDescent="0.25">
      <c r="A18" s="41" t="s">
        <v>28</v>
      </c>
      <c r="B18" s="41"/>
      <c r="C18" s="41"/>
      <c r="D18" s="41"/>
      <c r="E18" s="41"/>
    </row>
    <row r="19" spans="1:7" ht="32.25" customHeight="1" x14ac:dyDescent="0.25">
      <c r="A19" s="39" t="s">
        <v>29</v>
      </c>
      <c r="B19" s="39"/>
      <c r="C19" s="39"/>
      <c r="D19" s="39"/>
      <c r="E19" s="39"/>
    </row>
    <row r="20" spans="1:7" x14ac:dyDescent="0.25">
      <c r="A20" s="39"/>
      <c r="B20" s="39"/>
      <c r="C20" s="39"/>
      <c r="D20" s="39"/>
      <c r="E20" s="39"/>
      <c r="F20" s="2">
        <v>794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6" t="s">
        <v>43</v>
      </c>
      <c r="B22" s="8" t="s">
        <v>35</v>
      </c>
      <c r="C22" s="3" t="s">
        <v>4</v>
      </c>
      <c r="D22" s="3">
        <v>16.440000000000001</v>
      </c>
      <c r="E22" s="7">
        <f>D22*F20*G20</f>
        <v>39160.080000000002</v>
      </c>
    </row>
    <row r="23" spans="1:7" x14ac:dyDescent="0.25">
      <c r="A23" s="6" t="s">
        <v>41</v>
      </c>
      <c r="B23" s="8" t="s">
        <v>23</v>
      </c>
      <c r="C23" s="3" t="s">
        <v>4</v>
      </c>
      <c r="D23" s="3">
        <v>4.68</v>
      </c>
      <c r="E23" s="7">
        <f>D23*F20*G20</f>
        <v>11147.759999999998</v>
      </c>
    </row>
    <row r="24" spans="1:7" ht="25.5" x14ac:dyDescent="0.25">
      <c r="A24" s="6" t="s">
        <v>65</v>
      </c>
      <c r="B24" s="8" t="s">
        <v>66</v>
      </c>
      <c r="C24" s="3" t="s">
        <v>4</v>
      </c>
      <c r="D24" s="3"/>
      <c r="E24" s="7">
        <v>442.26</v>
      </c>
    </row>
    <row r="25" spans="1:7" x14ac:dyDescent="0.25">
      <c r="A25" s="6" t="s">
        <v>30</v>
      </c>
      <c r="B25" s="8" t="s">
        <v>62</v>
      </c>
      <c r="C25" s="3" t="s">
        <v>32</v>
      </c>
      <c r="D25" s="3"/>
      <c r="E25" s="7">
        <v>624.71</v>
      </c>
    </row>
    <row r="26" spans="1:7" x14ac:dyDescent="0.25">
      <c r="A26" s="6" t="s">
        <v>63</v>
      </c>
      <c r="B26" s="8" t="s">
        <v>64</v>
      </c>
      <c r="C26" s="3" t="s">
        <v>44</v>
      </c>
      <c r="D26" s="3">
        <v>2.5</v>
      </c>
      <c r="E26" s="7">
        <f>D26*286.24</f>
        <v>715.6</v>
      </c>
    </row>
    <row r="27" spans="1:7" x14ac:dyDescent="0.25">
      <c r="A27" s="22"/>
      <c r="B27" s="8"/>
      <c r="C27" s="3"/>
      <c r="D27" s="3"/>
      <c r="E27" s="7"/>
    </row>
    <row r="28" spans="1:7" s="13" customFormat="1" ht="14.25" x14ac:dyDescent="0.2">
      <c r="A28" s="9" t="s">
        <v>24</v>
      </c>
      <c r="B28" s="10"/>
      <c r="C28" s="11"/>
      <c r="D28" s="11"/>
      <c r="E28" s="12">
        <f>SUM(E22:E27)</f>
        <v>52090.409999999996</v>
      </c>
    </row>
    <row r="30" spans="1:7" ht="30" customHeight="1" x14ac:dyDescent="0.25">
      <c r="A30" s="40" t="s">
        <v>67</v>
      </c>
      <c r="B30" s="40"/>
      <c r="C30" s="40"/>
      <c r="D30" s="40"/>
      <c r="E30" s="40"/>
    </row>
    <row r="31" spans="1:7" ht="33" customHeight="1" x14ac:dyDescent="0.25">
      <c r="A31" s="41" t="s">
        <v>21</v>
      </c>
      <c r="B31" s="41"/>
      <c r="C31" s="41"/>
      <c r="D31" s="41"/>
      <c r="E31" s="41"/>
    </row>
    <row r="32" spans="1:7" x14ac:dyDescent="0.25">
      <c r="A32" s="41" t="s">
        <v>20</v>
      </c>
      <c r="B32" s="41"/>
      <c r="C32" s="41"/>
      <c r="D32" s="41"/>
      <c r="E32" s="41"/>
    </row>
    <row r="33" spans="1:5" ht="31.5" customHeight="1" x14ac:dyDescent="0.25">
      <c r="A33" s="41" t="s">
        <v>33</v>
      </c>
      <c r="B33" s="41"/>
      <c r="C33" s="41"/>
      <c r="D33" s="41"/>
      <c r="E33" s="41"/>
    </row>
    <row r="34" spans="1:5" x14ac:dyDescent="0.25">
      <c r="A34" s="41" t="s">
        <v>18</v>
      </c>
      <c r="B34" s="41"/>
      <c r="C34" s="41"/>
      <c r="D34" s="41"/>
      <c r="E34" s="41"/>
    </row>
    <row r="35" spans="1:5" x14ac:dyDescent="0.25">
      <c r="A35" s="42" t="s">
        <v>5</v>
      </c>
      <c r="B35" s="42"/>
      <c r="C35" s="42"/>
      <c r="D35" s="42"/>
      <c r="E35" s="42"/>
    </row>
    <row r="36" spans="1:5" x14ac:dyDescent="0.25">
      <c r="A36" s="41" t="s">
        <v>18</v>
      </c>
      <c r="B36" s="41"/>
      <c r="C36" s="41"/>
      <c r="D36" s="41"/>
      <c r="E36" s="41"/>
    </row>
    <row r="37" spans="1:5" x14ac:dyDescent="0.25">
      <c r="A37" s="43" t="s">
        <v>46</v>
      </c>
      <c r="B37" s="43"/>
      <c r="C37" s="43"/>
      <c r="D37" s="43"/>
      <c r="E37" s="43"/>
    </row>
    <row r="38" spans="1:5" x14ac:dyDescent="0.25">
      <c r="B38" s="38" t="s">
        <v>19</v>
      </c>
      <c r="C38" s="38"/>
      <c r="D38" s="38"/>
      <c r="E38" s="5" t="s">
        <v>6</v>
      </c>
    </row>
    <row r="39" spans="1:5" x14ac:dyDescent="0.25">
      <c r="A39" s="32"/>
      <c r="B39" s="32"/>
      <c r="C39" s="32"/>
      <c r="D39" s="32"/>
      <c r="E39" s="32"/>
    </row>
    <row r="40" spans="1:5" x14ac:dyDescent="0.25">
      <c r="A40" s="43" t="s">
        <v>34</v>
      </c>
      <c r="B40" s="43"/>
      <c r="C40" s="43"/>
      <c r="D40" s="43"/>
      <c r="E40" s="43"/>
    </row>
    <row r="41" spans="1:5" x14ac:dyDescent="0.25">
      <c r="B41" s="38" t="s">
        <v>19</v>
      </c>
      <c r="C41" s="38"/>
      <c r="D41" s="38"/>
      <c r="E41" s="5" t="s">
        <v>6</v>
      </c>
    </row>
    <row r="43" spans="1:5" x14ac:dyDescent="0.25">
      <c r="A43" s="34" t="s">
        <v>40</v>
      </c>
    </row>
    <row r="44" spans="1:5" x14ac:dyDescent="0.25">
      <c r="A44" s="13" t="s">
        <v>36</v>
      </c>
    </row>
    <row r="45" spans="1:5" x14ac:dyDescent="0.25">
      <c r="A45" s="2" t="s">
        <v>42</v>
      </c>
      <c r="B45" s="20">
        <f>'2кв'!B49</f>
        <v>-105978.14000000001</v>
      </c>
    </row>
    <row r="46" spans="1:5" x14ac:dyDescent="0.25">
      <c r="A46" s="15" t="s">
        <v>68</v>
      </c>
      <c r="B46" s="21"/>
    </row>
    <row r="47" spans="1:5" x14ac:dyDescent="0.25">
      <c r="A47" s="2" t="s">
        <v>38</v>
      </c>
      <c r="B47" s="21">
        <v>43025.91</v>
      </c>
    </row>
    <row r="48" spans="1:5" x14ac:dyDescent="0.25">
      <c r="A48" s="2" t="s">
        <v>47</v>
      </c>
      <c r="B48" s="21">
        <f>350*3</f>
        <v>1050</v>
      </c>
    </row>
    <row r="49" spans="1:6" ht="30" x14ac:dyDescent="0.25">
      <c r="A49" s="31" t="s">
        <v>39</v>
      </c>
      <c r="B49" s="21">
        <f>E28</f>
        <v>52090.409999999996</v>
      </c>
      <c r="F49" s="17"/>
    </row>
    <row r="50" spans="1:6" x14ac:dyDescent="0.25">
      <c r="A50" s="13" t="s">
        <v>37</v>
      </c>
      <c r="B50" s="20">
        <f>B45+B47+B48-B49</f>
        <v>-113992.64000000001</v>
      </c>
    </row>
    <row r="55" spans="1:6" x14ac:dyDescent="0.25">
      <c r="B55" s="14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5:E35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36:E36"/>
    <mergeCell ref="A37:E37"/>
    <mergeCell ref="B38:D38"/>
    <mergeCell ref="A40:E40"/>
    <mergeCell ref="B41:D41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topLeftCell="A37" zoomScaleSheetLayoutView="100" workbookViewId="0">
      <selection activeCell="A26" sqref="A26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3.140625" style="2" bestFit="1" customWidth="1"/>
    <col min="5" max="5" width="14.42578125" style="2" customWidth="1"/>
    <col min="6" max="6" width="9.4257812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33.75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51" t="s">
        <v>93</v>
      </c>
      <c r="B3" s="51"/>
      <c r="C3" s="51"/>
      <c r="D3" s="51"/>
      <c r="E3" s="51"/>
    </row>
    <row r="4" spans="1:5" s="1" customFormat="1" ht="15.75" x14ac:dyDescent="0.25">
      <c r="A4" s="18" t="s">
        <v>13</v>
      </c>
      <c r="B4" s="19"/>
      <c r="C4" s="19"/>
      <c r="D4" s="27"/>
      <c r="E4" s="26" t="s">
        <v>94</v>
      </c>
    </row>
    <row r="5" spans="1:5" x14ac:dyDescent="0.25">
      <c r="A5" s="37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52" t="s">
        <v>25</v>
      </c>
      <c r="B7" s="52"/>
      <c r="C7" s="52"/>
      <c r="D7" s="52"/>
      <c r="E7" s="52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1" t="s">
        <v>26</v>
      </c>
      <c r="B9" s="41"/>
      <c r="C9" s="41"/>
      <c r="D9" s="41"/>
      <c r="E9" s="41"/>
    </row>
    <row r="10" spans="1:5" ht="25.5" customHeight="1" x14ac:dyDescent="0.25">
      <c r="A10" s="45" t="s">
        <v>14</v>
      </c>
      <c r="B10" s="46"/>
      <c r="C10" s="46"/>
      <c r="D10" s="46"/>
      <c r="E10" s="46"/>
    </row>
    <row r="11" spans="1:5" ht="34.5" customHeight="1" x14ac:dyDescent="0.25">
      <c r="A11" s="41" t="s">
        <v>27</v>
      </c>
      <c r="B11" s="41"/>
      <c r="C11" s="41"/>
      <c r="D11" s="41"/>
      <c r="E11" s="41"/>
    </row>
    <row r="12" spans="1:5" x14ac:dyDescent="0.25">
      <c r="A12" s="44" t="s">
        <v>15</v>
      </c>
      <c r="B12" s="47"/>
      <c r="C12" s="47"/>
      <c r="D12" s="47"/>
      <c r="E12" s="47"/>
    </row>
    <row r="13" spans="1:5" x14ac:dyDescent="0.25">
      <c r="A13" s="41" t="s">
        <v>22</v>
      </c>
      <c r="B13" s="41"/>
      <c r="C13" s="41"/>
      <c r="D13" s="41"/>
      <c r="E13" s="41"/>
    </row>
    <row r="14" spans="1:5" x14ac:dyDescent="0.25">
      <c r="A14" s="44" t="s">
        <v>2</v>
      </c>
      <c r="B14" s="47"/>
      <c r="C14" s="47"/>
      <c r="D14" s="47"/>
      <c r="E14" s="47"/>
    </row>
    <row r="15" spans="1:5" ht="21" customHeight="1" x14ac:dyDescent="0.25">
      <c r="A15" s="41" t="s">
        <v>45</v>
      </c>
      <c r="B15" s="41"/>
      <c r="C15" s="41"/>
      <c r="D15" s="41"/>
      <c r="E15" s="41"/>
    </row>
    <row r="16" spans="1:5" x14ac:dyDescent="0.25">
      <c r="A16" s="44" t="s">
        <v>16</v>
      </c>
      <c r="B16" s="47"/>
      <c r="C16" s="47"/>
      <c r="D16" s="47"/>
      <c r="E16" s="47"/>
    </row>
    <row r="17" spans="1:7" ht="31.5" customHeight="1" x14ac:dyDescent="0.25">
      <c r="A17" s="41" t="s">
        <v>17</v>
      </c>
      <c r="B17" s="41"/>
      <c r="C17" s="41"/>
      <c r="D17" s="41"/>
      <c r="E17" s="41"/>
    </row>
    <row r="18" spans="1:7" ht="59.25" customHeight="1" x14ac:dyDescent="0.25">
      <c r="A18" s="41" t="s">
        <v>28</v>
      </c>
      <c r="B18" s="41"/>
      <c r="C18" s="41"/>
      <c r="D18" s="41"/>
      <c r="E18" s="41"/>
    </row>
    <row r="19" spans="1:7" ht="32.25" customHeight="1" x14ac:dyDescent="0.25">
      <c r="A19" s="39" t="s">
        <v>29</v>
      </c>
      <c r="B19" s="39"/>
      <c r="C19" s="39"/>
      <c r="D19" s="39"/>
      <c r="E19" s="39"/>
    </row>
    <row r="20" spans="1:7" x14ac:dyDescent="0.25">
      <c r="A20" s="39"/>
      <c r="B20" s="39"/>
      <c r="C20" s="39"/>
      <c r="D20" s="39"/>
      <c r="E20" s="39"/>
      <c r="F20" s="2">
        <v>794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6" t="s">
        <v>43</v>
      </c>
      <c r="B22" s="8" t="s">
        <v>35</v>
      </c>
      <c r="C22" s="3" t="s">
        <v>4</v>
      </c>
      <c r="D22" s="3">
        <v>16.440000000000001</v>
      </c>
      <c r="E22" s="7">
        <f>D22*F20*G20</f>
        <v>39160.080000000002</v>
      </c>
    </row>
    <row r="23" spans="1:7" x14ac:dyDescent="0.25">
      <c r="A23" s="6" t="s">
        <v>41</v>
      </c>
      <c r="B23" s="8" t="s">
        <v>23</v>
      </c>
      <c r="C23" s="3" t="s">
        <v>4</v>
      </c>
      <c r="D23" s="3">
        <v>4.68</v>
      </c>
      <c r="E23" s="7">
        <f>D23*F20*G20</f>
        <v>11147.759999999998</v>
      </c>
    </row>
    <row r="24" spans="1:7" ht="25.5" x14ac:dyDescent="0.25">
      <c r="A24" s="6" t="s">
        <v>65</v>
      </c>
      <c r="B24" s="8" t="s">
        <v>66</v>
      </c>
      <c r="C24" s="3" t="s">
        <v>4</v>
      </c>
      <c r="D24" s="3"/>
      <c r="E24" s="7">
        <v>0</v>
      </c>
    </row>
    <row r="25" spans="1:7" x14ac:dyDescent="0.25">
      <c r="A25" s="6" t="s">
        <v>30</v>
      </c>
      <c r="B25" s="8" t="s">
        <v>95</v>
      </c>
      <c r="C25" s="3" t="s">
        <v>32</v>
      </c>
      <c r="D25" s="3"/>
      <c r="E25" s="7">
        <f>8508.8+1186.13</f>
        <v>9694.93</v>
      </c>
    </row>
    <row r="26" spans="1:7" x14ac:dyDescent="0.25">
      <c r="A26" s="6" t="s">
        <v>100</v>
      </c>
      <c r="B26" s="8" t="s">
        <v>95</v>
      </c>
      <c r="C26" s="3" t="s">
        <v>32</v>
      </c>
      <c r="D26" s="3"/>
      <c r="E26" s="7">
        <v>1020</v>
      </c>
    </row>
    <row r="27" spans="1:7" x14ac:dyDescent="0.25">
      <c r="A27" s="6" t="s">
        <v>96</v>
      </c>
      <c r="B27" s="8" t="s">
        <v>98</v>
      </c>
      <c r="C27" s="3" t="s">
        <v>44</v>
      </c>
      <c r="D27" s="3">
        <v>20</v>
      </c>
      <c r="E27" s="7">
        <f>D27*286.24</f>
        <v>5724.8</v>
      </c>
    </row>
    <row r="28" spans="1:7" x14ac:dyDescent="0.25">
      <c r="A28" s="6" t="s">
        <v>97</v>
      </c>
      <c r="B28" s="8" t="s">
        <v>99</v>
      </c>
      <c r="C28" s="3" t="s">
        <v>44</v>
      </c>
      <c r="D28" s="3">
        <v>1</v>
      </c>
      <c r="E28" s="7">
        <f>D28*286.24</f>
        <v>286.24</v>
      </c>
    </row>
    <row r="29" spans="1:7" x14ac:dyDescent="0.25">
      <c r="A29" s="22"/>
      <c r="B29" s="8"/>
      <c r="C29" s="3"/>
      <c r="D29" s="3"/>
      <c r="E29" s="7"/>
    </row>
    <row r="30" spans="1:7" s="13" customFormat="1" ht="14.25" x14ac:dyDescent="0.2">
      <c r="A30" s="9" t="s">
        <v>24</v>
      </c>
      <c r="B30" s="10"/>
      <c r="C30" s="11"/>
      <c r="D30" s="11"/>
      <c r="E30" s="12">
        <f>SUM(E22:E29)</f>
        <v>67033.81</v>
      </c>
    </row>
    <row r="32" spans="1:7" ht="30" customHeight="1" x14ac:dyDescent="0.25">
      <c r="A32" s="40" t="s">
        <v>101</v>
      </c>
      <c r="B32" s="40"/>
      <c r="C32" s="40"/>
      <c r="D32" s="40"/>
      <c r="E32" s="40"/>
    </row>
    <row r="33" spans="1:5" ht="33" customHeight="1" x14ac:dyDescent="0.25">
      <c r="A33" s="41" t="s">
        <v>21</v>
      </c>
      <c r="B33" s="41"/>
      <c r="C33" s="41"/>
      <c r="D33" s="41"/>
      <c r="E33" s="41"/>
    </row>
    <row r="34" spans="1:5" x14ac:dyDescent="0.25">
      <c r="A34" s="41" t="s">
        <v>20</v>
      </c>
      <c r="B34" s="41"/>
      <c r="C34" s="41"/>
      <c r="D34" s="41"/>
      <c r="E34" s="41"/>
    </row>
    <row r="35" spans="1:5" ht="31.5" customHeight="1" x14ac:dyDescent="0.25">
      <c r="A35" s="41" t="s">
        <v>33</v>
      </c>
      <c r="B35" s="41"/>
      <c r="C35" s="41"/>
      <c r="D35" s="41"/>
      <c r="E35" s="41"/>
    </row>
    <row r="36" spans="1:5" x14ac:dyDescent="0.25">
      <c r="A36" s="41" t="s">
        <v>18</v>
      </c>
      <c r="B36" s="41"/>
      <c r="C36" s="41"/>
      <c r="D36" s="41"/>
      <c r="E36" s="41"/>
    </row>
    <row r="37" spans="1:5" x14ac:dyDescent="0.25">
      <c r="A37" s="42" t="s">
        <v>5</v>
      </c>
      <c r="B37" s="42"/>
      <c r="C37" s="42"/>
      <c r="D37" s="42"/>
      <c r="E37" s="42"/>
    </row>
    <row r="38" spans="1:5" x14ac:dyDescent="0.25">
      <c r="A38" s="41" t="s">
        <v>18</v>
      </c>
      <c r="B38" s="41"/>
      <c r="C38" s="41"/>
      <c r="D38" s="41"/>
      <c r="E38" s="41"/>
    </row>
    <row r="39" spans="1:5" x14ac:dyDescent="0.25">
      <c r="A39" s="43" t="s">
        <v>46</v>
      </c>
      <c r="B39" s="43"/>
      <c r="C39" s="43"/>
      <c r="D39" s="43"/>
      <c r="E39" s="43"/>
    </row>
    <row r="40" spans="1:5" x14ac:dyDescent="0.25">
      <c r="B40" s="38" t="s">
        <v>19</v>
      </c>
      <c r="C40" s="38"/>
      <c r="D40" s="38"/>
      <c r="E40" s="5" t="s">
        <v>6</v>
      </c>
    </row>
    <row r="41" spans="1:5" x14ac:dyDescent="0.25">
      <c r="A41" s="36"/>
      <c r="B41" s="36"/>
      <c r="C41" s="36"/>
      <c r="D41" s="36"/>
      <c r="E41" s="36"/>
    </row>
    <row r="42" spans="1:5" x14ac:dyDescent="0.25">
      <c r="A42" s="43" t="s">
        <v>34</v>
      </c>
      <c r="B42" s="43"/>
      <c r="C42" s="43"/>
      <c r="D42" s="43"/>
      <c r="E42" s="43"/>
    </row>
    <row r="43" spans="1:5" x14ac:dyDescent="0.25">
      <c r="B43" s="38" t="s">
        <v>19</v>
      </c>
      <c r="C43" s="38"/>
      <c r="D43" s="38"/>
      <c r="E43" s="5" t="s">
        <v>6</v>
      </c>
    </row>
    <row r="45" spans="1:5" x14ac:dyDescent="0.25">
      <c r="A45" s="34" t="s">
        <v>40</v>
      </c>
    </row>
    <row r="46" spans="1:5" x14ac:dyDescent="0.25">
      <c r="A46" s="13" t="s">
        <v>36</v>
      </c>
    </row>
    <row r="47" spans="1:5" x14ac:dyDescent="0.25">
      <c r="A47" s="2" t="s">
        <v>42</v>
      </c>
      <c r="B47" s="20">
        <f>'3кв'!B50</f>
        <v>-113992.64000000001</v>
      </c>
    </row>
    <row r="48" spans="1:5" x14ac:dyDescent="0.25">
      <c r="A48" s="15" t="s">
        <v>68</v>
      </c>
      <c r="B48" s="21"/>
    </row>
    <row r="49" spans="1:6" x14ac:dyDescent="0.25">
      <c r="A49" s="2" t="s">
        <v>38</v>
      </c>
      <c r="B49" s="21">
        <v>56300.39</v>
      </c>
    </row>
    <row r="50" spans="1:6" x14ac:dyDescent="0.25">
      <c r="B50" s="21"/>
    </row>
    <row r="51" spans="1:6" ht="30" x14ac:dyDescent="0.25">
      <c r="A51" s="35" t="s">
        <v>39</v>
      </c>
      <c r="B51" s="21">
        <f>E30</f>
        <v>67033.81</v>
      </c>
      <c r="F51" s="17"/>
    </row>
    <row r="52" spans="1:6" x14ac:dyDescent="0.25">
      <c r="A52" s="13" t="s">
        <v>37</v>
      </c>
      <c r="B52" s="20">
        <f>B47+B49+B50-B51</f>
        <v>-124726.06000000001</v>
      </c>
    </row>
    <row r="57" spans="1:6" x14ac:dyDescent="0.25">
      <c r="B57" s="14"/>
    </row>
  </sheetData>
  <mergeCells count="29">
    <mergeCell ref="A38:E38"/>
    <mergeCell ref="A39:E39"/>
    <mergeCell ref="B40:D40"/>
    <mergeCell ref="A42:E42"/>
    <mergeCell ref="B43:D43"/>
    <mergeCell ref="A32:E32"/>
    <mergeCell ref="A33:E33"/>
    <mergeCell ref="A34:E34"/>
    <mergeCell ref="A35:E35"/>
    <mergeCell ref="A36:E36"/>
    <mergeCell ref="A37:E37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13" zoomScaleSheetLayoutView="100" workbookViewId="0">
      <selection activeCell="C27" sqref="C27"/>
    </sheetView>
  </sheetViews>
  <sheetFormatPr defaultRowHeight="15.75" x14ac:dyDescent="0.25"/>
  <cols>
    <col min="1" max="1" width="10.5703125" style="55" customWidth="1"/>
    <col min="2" max="2" width="65.42578125" style="55" customWidth="1"/>
    <col min="3" max="3" width="15.28515625" style="55" customWidth="1"/>
    <col min="4" max="4" width="11.85546875" style="55" customWidth="1"/>
    <col min="5" max="5" width="14.7109375" style="55" customWidth="1"/>
    <col min="6" max="6" width="12.42578125" style="55" customWidth="1"/>
    <col min="7" max="7" width="12" style="55" customWidth="1"/>
    <col min="8" max="8" width="13.5703125" style="55" customWidth="1"/>
    <col min="9" max="16384" width="9.140625" style="55"/>
  </cols>
  <sheetData>
    <row r="1" spans="1:5" x14ac:dyDescent="0.25">
      <c r="A1" s="53" t="s">
        <v>69</v>
      </c>
      <c r="B1" s="53"/>
      <c r="C1" s="53"/>
      <c r="D1" s="54"/>
    </row>
    <row r="2" spans="1:5" x14ac:dyDescent="0.25">
      <c r="A2" s="56" t="s">
        <v>70</v>
      </c>
      <c r="B2" s="56"/>
      <c r="C2" s="56"/>
      <c r="D2" s="57"/>
    </row>
    <row r="3" spans="1:5" x14ac:dyDescent="0.25">
      <c r="A3" s="56" t="s">
        <v>71</v>
      </c>
      <c r="B3" s="56"/>
      <c r="C3" s="56"/>
      <c r="D3" s="57"/>
    </row>
    <row r="4" spans="1:5" x14ac:dyDescent="0.25">
      <c r="A4" s="53" t="s">
        <v>92</v>
      </c>
      <c r="B4" s="53"/>
      <c r="C4" s="53"/>
      <c r="D4" s="54"/>
    </row>
    <row r="5" spans="1:5" x14ac:dyDescent="0.25">
      <c r="A5" s="58"/>
      <c r="B5" s="58"/>
      <c r="C5" s="58"/>
      <c r="D5" s="1"/>
    </row>
    <row r="6" spans="1:5" x14ac:dyDescent="0.25">
      <c r="A6" s="57"/>
      <c r="B6" s="59" t="s">
        <v>72</v>
      </c>
      <c r="C6" s="60">
        <f>'1кв'!B44</f>
        <v>-82275.06</v>
      </c>
      <c r="D6" s="61"/>
    </row>
    <row r="7" spans="1:5" x14ac:dyDescent="0.25">
      <c r="A7" s="62" t="s">
        <v>73</v>
      </c>
      <c r="B7" s="59" t="s">
        <v>102</v>
      </c>
      <c r="C7" s="60"/>
      <c r="D7" s="61"/>
    </row>
    <row r="8" spans="1:5" x14ac:dyDescent="0.25">
      <c r="B8" s="63" t="s">
        <v>74</v>
      </c>
      <c r="C8" s="64">
        <f>'1кв'!B46+'2кв'!B46+'3кв'!B47+'4кв'!B49</f>
        <v>176472.25</v>
      </c>
      <c r="D8" s="65"/>
    </row>
    <row r="9" spans="1:5" ht="31.5" x14ac:dyDescent="0.25">
      <c r="B9" s="66" t="s">
        <v>75</v>
      </c>
      <c r="C9" s="64">
        <f>'1кв'!B47+'2кв'!B47+'3кв'!B48+'4кв'!B50</f>
        <v>3150</v>
      </c>
      <c r="D9" s="65"/>
    </row>
    <row r="10" spans="1:5" x14ac:dyDescent="0.25">
      <c r="A10" s="19"/>
      <c r="B10" s="63" t="s">
        <v>76</v>
      </c>
      <c r="C10" s="67">
        <f>SUM(C8:C9)</f>
        <v>179622.25</v>
      </c>
      <c r="D10" s="61"/>
    </row>
    <row r="11" spans="1:5" x14ac:dyDescent="0.25">
      <c r="A11" s="1"/>
      <c r="B11" s="68"/>
      <c r="C11" s="68"/>
      <c r="D11" s="69"/>
    </row>
    <row r="12" spans="1:5" x14ac:dyDescent="0.25">
      <c r="A12" s="70" t="s">
        <v>77</v>
      </c>
      <c r="B12" s="66" t="s">
        <v>78</v>
      </c>
      <c r="C12" s="64">
        <f>'1кв'!E22+'2кв'!E22+'3кв'!E22+'4кв'!E22</f>
        <v>149589.6</v>
      </c>
      <c r="D12" s="69"/>
    </row>
    <row r="13" spans="1:5" x14ac:dyDescent="0.25">
      <c r="A13" s="70"/>
      <c r="B13" s="66" t="s">
        <v>41</v>
      </c>
      <c r="C13" s="64">
        <f>'1кв'!E23+'2кв'!E23+'3кв'!E23+'4кв'!E23</f>
        <v>43066.559999999998</v>
      </c>
      <c r="D13" s="69"/>
    </row>
    <row r="14" spans="1:5" x14ac:dyDescent="0.25">
      <c r="A14" s="70"/>
      <c r="B14" s="6" t="s">
        <v>65</v>
      </c>
      <c r="C14" s="64">
        <f>'3кв'!E24</f>
        <v>442.26</v>
      </c>
      <c r="D14" s="69"/>
    </row>
    <row r="15" spans="1:5" x14ac:dyDescent="0.25">
      <c r="A15" s="1"/>
      <c r="B15" s="66" t="s">
        <v>30</v>
      </c>
      <c r="C15" s="64">
        <f>'1кв'!E24+'2кв'!E24+'3кв'!E25+'4кв'!E25</f>
        <v>14726.44</v>
      </c>
      <c r="D15" s="69"/>
      <c r="E15" s="71"/>
    </row>
    <row r="16" spans="1:5" x14ac:dyDescent="0.25">
      <c r="A16" s="70"/>
      <c r="B16" s="66" t="s">
        <v>103</v>
      </c>
      <c r="C16" s="64">
        <f>'1кв'!E25+'2кв'!E25+'3кв'!E26+'4кв'!E27+'4кв'!E28</f>
        <v>13228.390000000001</v>
      </c>
      <c r="D16" s="69"/>
    </row>
    <row r="17" spans="1:5" x14ac:dyDescent="0.25">
      <c r="A17" s="70"/>
      <c r="B17" s="66" t="s">
        <v>79</v>
      </c>
      <c r="C17" s="64">
        <f>SUM(C18:C20)</f>
        <v>1020</v>
      </c>
      <c r="D17" s="69"/>
    </row>
    <row r="18" spans="1:5" x14ac:dyDescent="0.25">
      <c r="A18" s="70"/>
      <c r="B18" s="66" t="s">
        <v>80</v>
      </c>
      <c r="C18" s="64"/>
      <c r="D18" s="69"/>
    </row>
    <row r="19" spans="1:5" x14ac:dyDescent="0.25">
      <c r="A19" s="70"/>
      <c r="B19" s="66" t="s">
        <v>104</v>
      </c>
      <c r="C19" s="64">
        <f>'4кв'!E26</f>
        <v>1020</v>
      </c>
      <c r="D19" s="69"/>
    </row>
    <row r="20" spans="1:5" x14ac:dyDescent="0.25">
      <c r="A20" s="70"/>
      <c r="B20" s="72"/>
      <c r="C20" s="64"/>
      <c r="D20" s="69"/>
    </row>
    <row r="21" spans="1:5" x14ac:dyDescent="0.25">
      <c r="A21" s="1"/>
      <c r="B21" s="73" t="s">
        <v>81</v>
      </c>
      <c r="C21" s="67">
        <f>SUM(C12:C17)</f>
        <v>222073.25000000003</v>
      </c>
      <c r="D21" s="69"/>
      <c r="E21" s="71"/>
    </row>
    <row r="22" spans="1:5" x14ac:dyDescent="0.25">
      <c r="A22" s="1"/>
      <c r="B22" s="73" t="s">
        <v>82</v>
      </c>
      <c r="C22" s="67">
        <f>C6+C10-C21</f>
        <v>-124726.06000000003</v>
      </c>
      <c r="D22" s="69"/>
    </row>
    <row r="23" spans="1:5" x14ac:dyDescent="0.25">
      <c r="A23" s="1"/>
      <c r="B23" s="62"/>
      <c r="C23" s="62"/>
      <c r="D23" s="69"/>
    </row>
    <row r="24" spans="1:5" x14ac:dyDescent="0.25">
      <c r="A24" s="1"/>
      <c r="B24" s="74" t="s">
        <v>83</v>
      </c>
      <c r="C24" s="74"/>
      <c r="D24" s="69"/>
    </row>
    <row r="25" spans="1:5" x14ac:dyDescent="0.25">
      <c r="A25" s="1"/>
      <c r="B25" s="74" t="s">
        <v>84</v>
      </c>
      <c r="C25" s="75">
        <v>137302.85</v>
      </c>
      <c r="D25" s="69"/>
    </row>
    <row r="26" spans="1:5" x14ac:dyDescent="0.25">
      <c r="A26" s="1"/>
      <c r="B26" s="76" t="s">
        <v>85</v>
      </c>
      <c r="C26" s="77">
        <v>156111.76</v>
      </c>
      <c r="D26" s="69"/>
    </row>
    <row r="27" spans="1:5" x14ac:dyDescent="0.25">
      <c r="A27" s="1"/>
      <c r="B27" s="74" t="s">
        <v>86</v>
      </c>
      <c r="C27" s="78">
        <f>C26-C25</f>
        <v>18808.910000000003</v>
      </c>
      <c r="D27" s="69"/>
    </row>
    <row r="28" spans="1:5" x14ac:dyDescent="0.25">
      <c r="A28" s="1"/>
      <c r="B28" s="62"/>
      <c r="C28" s="62"/>
      <c r="D28" s="69"/>
    </row>
    <row r="29" spans="1:5" x14ac:dyDescent="0.25">
      <c r="A29" s="1"/>
      <c r="B29" s="62"/>
      <c r="C29" s="62"/>
      <c r="D29" s="69"/>
    </row>
    <row r="30" spans="1:5" x14ac:dyDescent="0.25">
      <c r="A30" s="1"/>
      <c r="B30" s="62"/>
      <c r="C30" s="62"/>
      <c r="D30" s="69"/>
    </row>
    <row r="31" spans="1:5" x14ac:dyDescent="0.25">
      <c r="A31" s="1"/>
      <c r="B31" s="62"/>
      <c r="C31" s="62"/>
      <c r="D31" s="69"/>
    </row>
    <row r="32" spans="1:5" x14ac:dyDescent="0.25">
      <c r="A32" s="1" t="s">
        <v>87</v>
      </c>
      <c r="B32" s="62" t="s">
        <v>88</v>
      </c>
      <c r="C32" s="62"/>
      <c r="D32" s="69"/>
    </row>
    <row r="33" spans="1:4" x14ac:dyDescent="0.25">
      <c r="A33" s="1"/>
      <c r="B33" s="62" t="s">
        <v>89</v>
      </c>
      <c r="C33" s="62"/>
      <c r="D33" s="69"/>
    </row>
    <row r="34" spans="1:4" x14ac:dyDescent="0.25">
      <c r="A34" s="1"/>
      <c r="B34" s="62" t="s">
        <v>90</v>
      </c>
      <c r="C34" s="62"/>
      <c r="D34" s="69"/>
    </row>
    <row r="35" spans="1:4" x14ac:dyDescent="0.25">
      <c r="A35" s="1"/>
      <c r="B35" s="62"/>
      <c r="C35" s="62"/>
      <c r="D35" s="69"/>
    </row>
    <row r="36" spans="1:4" x14ac:dyDescent="0.25">
      <c r="A36" s="1"/>
      <c r="B36" s="62"/>
      <c r="C36" s="62"/>
      <c r="D36" s="69"/>
    </row>
    <row r="37" spans="1:4" x14ac:dyDescent="0.25">
      <c r="A37" s="1"/>
      <c r="B37" s="62" t="s">
        <v>91</v>
      </c>
      <c r="C37" s="62"/>
      <c r="D37" s="69"/>
    </row>
    <row r="38" spans="1:4" x14ac:dyDescent="0.25">
      <c r="A38" s="1"/>
      <c r="B38" s="62"/>
      <c r="C38" s="62"/>
      <c r="D38" s="69"/>
    </row>
    <row r="39" spans="1:4" x14ac:dyDescent="0.25">
      <c r="A39" s="1"/>
      <c r="B39" s="62"/>
      <c r="C39" s="62"/>
      <c r="D39" s="69"/>
    </row>
    <row r="40" spans="1:4" x14ac:dyDescent="0.25">
      <c r="A40" s="1"/>
      <c r="B40" s="62"/>
      <c r="C40" s="62"/>
      <c r="D40" s="69"/>
    </row>
    <row r="41" spans="1:4" x14ac:dyDescent="0.25">
      <c r="A41" s="1"/>
      <c r="B41" s="62"/>
      <c r="C41" s="62"/>
      <c r="D41" s="69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2025-03-04T12:32:41Z</dcterms:modified>
</cp:coreProperties>
</file>